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C DROIT\"/>
    </mc:Choice>
  </mc:AlternateContent>
  <xr:revisionPtr revIDLastSave="0" documentId="13_ncr:1_{0DCE5DB7-AB44-442A-9017-6C0494C31C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36" i="1" s="1"/>
  <c r="F35" i="1"/>
  <c r="F36" i="1" s="1"/>
  <c r="G35" i="1"/>
  <c r="G36" i="1" s="1"/>
  <c r="G44" i="1" s="1"/>
  <c r="H35" i="1"/>
  <c r="H36" i="1" s="1"/>
  <c r="I35" i="1"/>
  <c r="I36" i="1" s="1"/>
  <c r="J35" i="1"/>
  <c r="J36" i="1" s="1"/>
  <c r="C35" i="1"/>
  <c r="C36" i="1" s="1"/>
  <c r="E20" i="1"/>
  <c r="E22" i="1" s="1"/>
  <c r="F20" i="1"/>
  <c r="F22" i="1" s="1"/>
  <c r="H20" i="1"/>
  <c r="H22" i="1" s="1"/>
  <c r="I20" i="1"/>
  <c r="I22" i="1" s="1"/>
  <c r="J20" i="1"/>
  <c r="J22" i="1" s="1"/>
  <c r="K20" i="1"/>
  <c r="K22" i="1" s="1"/>
  <c r="D20" i="1"/>
  <c r="C13" i="1"/>
  <c r="C14" i="1"/>
  <c r="C15" i="1"/>
  <c r="C16" i="1"/>
  <c r="C17" i="1"/>
  <c r="C18" i="1"/>
  <c r="C19" i="1"/>
  <c r="C21" i="1"/>
  <c r="E12" i="1"/>
  <c r="F12" i="1"/>
  <c r="H12" i="1"/>
  <c r="I12" i="1"/>
  <c r="J12" i="1"/>
  <c r="K12" i="1"/>
  <c r="D12" i="1"/>
  <c r="E23" i="1" l="1"/>
  <c r="K23" i="1"/>
  <c r="J39" i="1"/>
  <c r="J40" i="1" s="1"/>
  <c r="J44" i="1"/>
  <c r="J45" i="1" s="1"/>
  <c r="H39" i="1"/>
  <c r="H40" i="1" s="1"/>
  <c r="H41" i="1" s="1"/>
  <c r="H44" i="1"/>
  <c r="H45" i="1" s="1"/>
  <c r="F39" i="1"/>
  <c r="F40" i="1" s="1"/>
  <c r="F44" i="1"/>
  <c r="F45" i="1" s="1"/>
  <c r="D39" i="1"/>
  <c r="D40" i="1" s="1"/>
  <c r="D44" i="1"/>
  <c r="D45" i="1" s="1"/>
  <c r="C44" i="1"/>
  <c r="C45" i="1" s="1"/>
  <c r="C39" i="1"/>
  <c r="C40" i="1" s="1"/>
  <c r="I44" i="1"/>
  <c r="I45" i="1" s="1"/>
  <c r="I39" i="1"/>
  <c r="I40" i="1" s="1"/>
  <c r="G45" i="1"/>
  <c r="G39" i="1"/>
  <c r="G40" i="1" s="1"/>
  <c r="J23" i="1"/>
  <c r="I23" i="1"/>
  <c r="H23" i="1"/>
  <c r="C12" i="1"/>
  <c r="F23" i="1"/>
  <c r="C20" i="1"/>
  <c r="D22" i="1"/>
  <c r="C22" i="1" s="1"/>
  <c r="G46" i="1" l="1"/>
  <c r="G47" i="1" s="1"/>
  <c r="J46" i="1"/>
  <c r="J47" i="1" s="1"/>
  <c r="I46" i="1"/>
  <c r="I47" i="1" s="1"/>
  <c r="H46" i="1"/>
  <c r="H47" i="1" s="1"/>
  <c r="F46" i="1"/>
  <c r="F47" i="1" s="1"/>
  <c r="D46" i="1"/>
  <c r="D47" i="1" s="1"/>
  <c r="C46" i="1"/>
  <c r="C47" i="1" s="1"/>
  <c r="D48" i="1"/>
  <c r="D50" i="1" s="1"/>
  <c r="D41" i="1"/>
  <c r="D42" i="1" s="1"/>
  <c r="J48" i="1"/>
  <c r="J50" i="1" s="1"/>
  <c r="J41" i="1"/>
  <c r="J42" i="1" s="1"/>
  <c r="I48" i="1"/>
  <c r="I41" i="1"/>
  <c r="I42" i="1" s="1"/>
  <c r="G48" i="1"/>
  <c r="G50" i="1" s="1"/>
  <c r="G41" i="1"/>
  <c r="G42" i="1" s="1"/>
  <c r="H48" i="1"/>
  <c r="H50" i="1" s="1"/>
  <c r="H42" i="1"/>
  <c r="F48" i="1"/>
  <c r="F50" i="1" s="1"/>
  <c r="F41" i="1"/>
  <c r="F42" i="1" s="1"/>
  <c r="C41" i="1"/>
  <c r="C42" i="1" s="1"/>
  <c r="C48" i="1"/>
  <c r="D23" i="1"/>
  <c r="C23" i="1" s="1"/>
  <c r="H51" i="1" l="1"/>
  <c r="D51" i="1"/>
  <c r="F51" i="1"/>
  <c r="G51" i="1"/>
  <c r="J51" i="1"/>
  <c r="C50" i="1"/>
  <c r="C51" i="1" s="1"/>
</calcChain>
</file>

<file path=xl/sharedStrings.xml><?xml version="1.0" encoding="utf-8"?>
<sst xmlns="http://schemas.openxmlformats.org/spreadsheetml/2006/main" count="191" uniqueCount="68">
  <si>
    <t>IMMEUBLE</t>
  </si>
  <si>
    <t>SAINT TROPEZ</t>
  </si>
  <si>
    <t>DEAUVILLE</t>
  </si>
  <si>
    <t>VALENCIENNES</t>
  </si>
  <si>
    <t>CAGNES SUR MER</t>
  </si>
  <si>
    <t>MIAMI</t>
  </si>
  <si>
    <t>LA BAULE</t>
  </si>
  <si>
    <t>GERARDMER</t>
  </si>
  <si>
    <t>LA ROCHELLE</t>
  </si>
  <si>
    <t>PV</t>
  </si>
  <si>
    <t>PA</t>
  </si>
  <si>
    <t>FRAIS</t>
  </si>
  <si>
    <t>TRAVAUX</t>
  </si>
  <si>
    <t>PAC</t>
  </si>
  <si>
    <t>+V BRUTE</t>
  </si>
  <si>
    <t>DUREE DETENTION</t>
  </si>
  <si>
    <t>% Abattement fiscal</t>
  </si>
  <si>
    <t>Abattement fiscal</t>
  </si>
  <si>
    <t>Base taxation fiscale</t>
  </si>
  <si>
    <t>Taux fiscal 19 %</t>
  </si>
  <si>
    <t>Impôts</t>
  </si>
  <si>
    <t>% Abattement social</t>
  </si>
  <si>
    <t>Abattement social</t>
  </si>
  <si>
    <t>Base taxation sociale</t>
  </si>
  <si>
    <t>Taux sociaux 15.50 %</t>
  </si>
  <si>
    <t>Contributions sociales</t>
  </si>
  <si>
    <t>Base surtaxe</t>
  </si>
  <si>
    <t>Impôt surtaxe</t>
  </si>
  <si>
    <t>TOTAL A PAYER</t>
  </si>
  <si>
    <t>TOTAL</t>
  </si>
  <si>
    <t>FORET</t>
  </si>
  <si>
    <t>LILLE</t>
  </si>
  <si>
    <t>17 rue de Thionville</t>
  </si>
  <si>
    <t xml:space="preserve">LILLE </t>
  </si>
  <si>
    <t>Place de la Monnaie</t>
  </si>
  <si>
    <t>LE TOUQUET</t>
  </si>
  <si>
    <t>Appartement</t>
  </si>
  <si>
    <t>12 Avenue de la Mer</t>
  </si>
  <si>
    <t xml:space="preserve">DEAUVILLE </t>
  </si>
  <si>
    <t>22 Avenue de la Mer</t>
  </si>
  <si>
    <t>PARIS</t>
  </si>
  <si>
    <t>Avenue FOCH</t>
  </si>
  <si>
    <t>BEUVRAGES</t>
  </si>
  <si>
    <t>Revenus</t>
  </si>
  <si>
    <t>Loyers</t>
  </si>
  <si>
    <t>Suppléments</t>
  </si>
  <si>
    <t>FRAIS DE GESTION</t>
  </si>
  <si>
    <t>AUTRES FRAIS</t>
  </si>
  <si>
    <t>ASSURANCE</t>
  </si>
  <si>
    <t>IMPOSITIONS</t>
  </si>
  <si>
    <t>DEDUCTION COMPLEMENTAIRE</t>
  </si>
  <si>
    <t>COPROPRIETE</t>
  </si>
  <si>
    <t>TOTAL HORS INTERETS</t>
  </si>
  <si>
    <t>INTERETS</t>
  </si>
  <si>
    <t>FRAIS TOTAUX</t>
  </si>
  <si>
    <t>RESULTAT</t>
  </si>
  <si>
    <t>Taux surtaxe</t>
  </si>
  <si>
    <t>EXO</t>
  </si>
  <si>
    <t>Revenus Mr 100000 € + Mde 130000 €+ dividendes 500€</t>
  </si>
  <si>
    <t>EXONERATION ?</t>
  </si>
  <si>
    <t>Date Frais achat 2003/2006</t>
  </si>
  <si>
    <t>MUNICH</t>
  </si>
  <si>
    <t>Voir MUNICH : EXONERATION : Principe OUI</t>
  </si>
  <si>
    <t>Taux sociaux 17,20 %</t>
  </si>
  <si>
    <t>Corrections de synthèse</t>
  </si>
  <si>
    <t xml:space="preserve">                                          </t>
  </si>
  <si>
    <t>Toutes dépenses déductibles sauf pourboires</t>
  </si>
  <si>
    <t>6 avec enfants majeurs et 4 parts sans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</si>
</sst>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i/>
      <sz val="7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i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i/>
      <strike/>
      <sz val="7"/>
      <color theme="1"/>
      <name val="Times New Roman"/>
      <family val="1"/>
    </font>
    <font>
      <i/>
      <strike/>
      <sz val="11"/>
      <color theme="1"/>
      <name val="Times New Roman"/>
      <family val="1"/>
    </font>
    <font>
      <b/>
      <i/>
      <strike/>
      <sz val="11"/>
      <color theme="1"/>
      <name val="Times New Roman"/>
      <family val="1"/>
    </font>
    <font>
      <b/>
      <i/>
      <strike/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7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9" fontId="1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10" fontId="9" fillId="0" borderId="4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12" fillId="0" borderId="0" xfId="0" applyFont="1"/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0" fontId="15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H51"/>
  <sheetViews>
    <sheetView tabSelected="1" topLeftCell="A32" workbookViewId="0">
      <selection activeCell="B2" sqref="B2:K51"/>
    </sheetView>
  </sheetViews>
  <sheetFormatPr baseColWidth="10" defaultRowHeight="15" x14ac:dyDescent="0.25"/>
  <cols>
    <col min="3" max="3" width="12.42578125" bestFit="1" customWidth="1"/>
  </cols>
  <sheetData>
    <row r="2" spans="2:346" ht="15.75" thickBot="1" x14ac:dyDescent="0.3">
      <c r="B2" t="s">
        <v>64</v>
      </c>
      <c r="LY2" s="1"/>
    </row>
    <row r="3" spans="2:346" x14ac:dyDescent="0.25">
      <c r="B3" t="s">
        <v>67</v>
      </c>
      <c r="LY3" s="45"/>
      <c r="LZ3" s="45" t="s">
        <v>29</v>
      </c>
      <c r="MA3" s="45" t="s">
        <v>30</v>
      </c>
      <c r="MB3" s="8" t="s">
        <v>31</v>
      </c>
      <c r="MC3" s="8" t="s">
        <v>33</v>
      </c>
      <c r="MD3" s="45" t="s">
        <v>35</v>
      </c>
      <c r="ME3" s="8" t="s">
        <v>2</v>
      </c>
      <c r="MF3" s="8" t="s">
        <v>38</v>
      </c>
      <c r="MG3" s="8" t="s">
        <v>40</v>
      </c>
      <c r="MH3" s="45" t="s">
        <v>42</v>
      </c>
    </row>
    <row r="4" spans="2:346" ht="18" x14ac:dyDescent="0.25">
      <c r="B4" s="44" t="s">
        <v>58</v>
      </c>
      <c r="F4" t="s">
        <v>66</v>
      </c>
      <c r="LY4" s="46"/>
      <c r="LZ4" s="46"/>
      <c r="MA4" s="46"/>
      <c r="MB4" s="9" t="s">
        <v>32</v>
      </c>
      <c r="MC4" s="9" t="s">
        <v>34</v>
      </c>
      <c r="MD4" s="46"/>
      <c r="ME4" s="9" t="s">
        <v>36</v>
      </c>
      <c r="MF4" s="12" t="s">
        <v>36</v>
      </c>
      <c r="MG4" s="9" t="s">
        <v>41</v>
      </c>
      <c r="MH4" s="46"/>
    </row>
    <row r="5" spans="2:346" ht="18.75" thickBot="1" x14ac:dyDescent="0.3">
      <c r="B5" s="1"/>
      <c r="LY5" s="47"/>
      <c r="LZ5" s="47"/>
      <c r="MA5" s="47"/>
      <c r="MB5" s="10"/>
      <c r="MC5" s="10"/>
      <c r="MD5" s="47"/>
      <c r="ME5" s="11" t="s">
        <v>37</v>
      </c>
      <c r="MF5" s="13" t="s">
        <v>39</v>
      </c>
      <c r="MG5" s="10"/>
      <c r="MH5" s="47"/>
    </row>
    <row r="6" spans="2:346" ht="15.75" thickBot="1" x14ac:dyDescent="0.3">
      <c r="B6" s="45"/>
      <c r="C6" s="45" t="s">
        <v>29</v>
      </c>
      <c r="D6" s="45" t="s">
        <v>30</v>
      </c>
      <c r="E6" s="8" t="s">
        <v>31</v>
      </c>
      <c r="F6" s="8" t="s">
        <v>33</v>
      </c>
      <c r="G6" s="45" t="s">
        <v>35</v>
      </c>
      <c r="H6" s="8" t="s">
        <v>2</v>
      </c>
      <c r="I6" s="8" t="s">
        <v>38</v>
      </c>
      <c r="J6" s="8" t="s">
        <v>40</v>
      </c>
      <c r="K6" s="45" t="s">
        <v>42</v>
      </c>
      <c r="LY6" s="14" t="s">
        <v>43</v>
      </c>
      <c r="LZ6" s="5"/>
      <c r="MA6" s="15"/>
      <c r="MB6" s="5"/>
      <c r="MC6" s="5"/>
      <c r="MD6" s="5"/>
      <c r="ME6" s="5"/>
      <c r="MF6" s="5"/>
      <c r="MG6" s="5"/>
      <c r="MH6" s="5"/>
    </row>
    <row r="7" spans="2:346" ht="18.75" thickBot="1" x14ac:dyDescent="0.3">
      <c r="B7" s="46"/>
      <c r="C7" s="46"/>
      <c r="D7" s="46"/>
      <c r="E7" s="9" t="s">
        <v>32</v>
      </c>
      <c r="F7" s="9" t="s">
        <v>34</v>
      </c>
      <c r="G7" s="46"/>
      <c r="H7" s="9" t="s">
        <v>36</v>
      </c>
      <c r="I7" s="12" t="s">
        <v>36</v>
      </c>
      <c r="J7" s="9" t="s">
        <v>41</v>
      </c>
      <c r="K7" s="46"/>
      <c r="LY7" s="14" t="s">
        <v>44</v>
      </c>
      <c r="LZ7" s="5"/>
      <c r="MA7" s="5"/>
      <c r="MB7" s="5"/>
      <c r="MC7" s="5"/>
      <c r="MD7" s="5"/>
      <c r="ME7" s="5"/>
      <c r="MF7" s="5"/>
      <c r="MG7" s="5"/>
      <c r="MH7" s="5"/>
    </row>
    <row r="8" spans="2:346" ht="18.75" thickBot="1" x14ac:dyDescent="0.3">
      <c r="B8" s="47"/>
      <c r="C8" s="47"/>
      <c r="D8" s="47"/>
      <c r="E8" s="10"/>
      <c r="F8" s="10"/>
      <c r="G8" s="47"/>
      <c r="H8" s="11" t="s">
        <v>37</v>
      </c>
      <c r="I8" s="13" t="s">
        <v>39</v>
      </c>
      <c r="J8" s="10"/>
      <c r="K8" s="47"/>
      <c r="LY8" s="14" t="s">
        <v>45</v>
      </c>
      <c r="LZ8" s="5"/>
      <c r="MA8" s="5"/>
      <c r="MB8" s="5"/>
      <c r="MC8" s="5"/>
      <c r="MD8" s="5"/>
      <c r="ME8" s="5"/>
      <c r="MF8" s="5"/>
      <c r="MG8" s="5"/>
      <c r="MH8" s="5"/>
    </row>
    <row r="9" spans="2:346" ht="15.75" thickBot="1" x14ac:dyDescent="0.3">
      <c r="B9" s="14" t="s">
        <v>43</v>
      </c>
      <c r="C9" s="5"/>
      <c r="D9" s="15"/>
      <c r="E9" s="5"/>
      <c r="F9" s="5"/>
      <c r="G9" s="5"/>
      <c r="H9" s="5"/>
      <c r="I9" s="5"/>
      <c r="J9" s="5"/>
      <c r="K9" s="5"/>
      <c r="LY9" s="14" t="s">
        <v>29</v>
      </c>
      <c r="LZ9" s="5"/>
      <c r="MA9" s="5"/>
      <c r="MB9" s="5"/>
      <c r="MC9" s="5"/>
      <c r="MD9" s="5"/>
      <c r="ME9" s="5"/>
      <c r="MF9" s="5"/>
      <c r="MG9" s="5"/>
      <c r="MH9" s="5"/>
    </row>
    <row r="10" spans="2:346" ht="15.75" thickBot="1" x14ac:dyDescent="0.3">
      <c r="B10" s="14" t="s">
        <v>44</v>
      </c>
      <c r="C10" s="5"/>
      <c r="D10" s="5">
        <v>5500</v>
      </c>
      <c r="E10" s="5">
        <v>40000</v>
      </c>
      <c r="F10" s="5">
        <v>39000</v>
      </c>
      <c r="G10" s="5"/>
      <c r="H10" s="5">
        <v>18000</v>
      </c>
      <c r="I10" s="5">
        <v>2500</v>
      </c>
      <c r="J10" s="5">
        <v>5000</v>
      </c>
      <c r="K10" s="5">
        <v>300</v>
      </c>
      <c r="LY10" s="14" t="s">
        <v>11</v>
      </c>
      <c r="LZ10" s="5"/>
      <c r="MA10" s="5"/>
      <c r="MB10" s="5"/>
      <c r="MC10" s="5"/>
      <c r="MD10" s="5"/>
      <c r="ME10" s="5"/>
      <c r="MF10" s="5"/>
      <c r="MG10" s="5"/>
      <c r="MH10" s="5"/>
    </row>
    <row r="11" spans="2:346" ht="18.75" thickBot="1" x14ac:dyDescent="0.3">
      <c r="B11" s="14" t="s">
        <v>45</v>
      </c>
      <c r="C11" s="5"/>
      <c r="D11" s="5"/>
      <c r="E11" s="5"/>
      <c r="F11" s="5"/>
      <c r="G11" s="5"/>
      <c r="H11" s="5"/>
      <c r="I11" s="5"/>
      <c r="J11" s="5"/>
      <c r="K11" s="5"/>
      <c r="LY11" s="14" t="s">
        <v>46</v>
      </c>
      <c r="LZ11" s="5"/>
      <c r="MA11" s="5"/>
      <c r="MB11" s="5"/>
      <c r="MC11" s="5"/>
      <c r="MD11" s="5"/>
      <c r="ME11" s="5"/>
      <c r="MF11" s="5"/>
      <c r="MG11" s="5"/>
      <c r="MH11" s="5"/>
    </row>
    <row r="12" spans="2:346" ht="15.75" thickBot="1" x14ac:dyDescent="0.3">
      <c r="B12" s="14" t="s">
        <v>29</v>
      </c>
      <c r="C12" s="5">
        <f>SUM(D12:K12)</f>
        <v>110300</v>
      </c>
      <c r="D12" s="5">
        <f>SUM(D10:D11)</f>
        <v>5500</v>
      </c>
      <c r="E12" s="5">
        <f t="shared" ref="E12:K12" si="0">SUM(E10:E11)</f>
        <v>40000</v>
      </c>
      <c r="F12" s="5">
        <f t="shared" si="0"/>
        <v>39000</v>
      </c>
      <c r="G12" s="5"/>
      <c r="H12" s="5">
        <f t="shared" si="0"/>
        <v>18000</v>
      </c>
      <c r="I12" s="5">
        <f t="shared" si="0"/>
        <v>2500</v>
      </c>
      <c r="J12" s="5">
        <f t="shared" si="0"/>
        <v>5000</v>
      </c>
      <c r="K12" s="5">
        <f t="shared" si="0"/>
        <v>300</v>
      </c>
      <c r="LY12" s="14" t="s">
        <v>47</v>
      </c>
      <c r="LZ12" s="5"/>
      <c r="MA12" s="5"/>
      <c r="MB12" s="5"/>
      <c r="MC12" s="5"/>
      <c r="MD12" s="5"/>
      <c r="ME12" s="5"/>
      <c r="MF12" s="5"/>
      <c r="MG12" s="5"/>
      <c r="MH12" s="5"/>
    </row>
    <row r="13" spans="2:346" ht="15.75" thickBot="1" x14ac:dyDescent="0.3">
      <c r="B13" s="14" t="s">
        <v>11</v>
      </c>
      <c r="C13" s="5">
        <f t="shared" ref="C13:C23" si="1">SUM(D13:K13)</f>
        <v>500</v>
      </c>
      <c r="E13" s="5"/>
      <c r="F13" s="5">
        <v>500</v>
      </c>
      <c r="G13" s="5"/>
      <c r="H13" s="5"/>
      <c r="I13" s="5"/>
      <c r="J13" s="5"/>
      <c r="K13" s="5"/>
      <c r="LY13" s="14" t="s">
        <v>48</v>
      </c>
      <c r="LZ13" s="5"/>
      <c r="MA13" s="5"/>
      <c r="MB13" s="5"/>
      <c r="MC13" s="5"/>
      <c r="MD13" s="5"/>
      <c r="ME13" s="5"/>
      <c r="MF13" s="5"/>
      <c r="MG13" s="5"/>
      <c r="MH13" s="5"/>
    </row>
    <row r="14" spans="2:346" ht="18.75" thickBot="1" x14ac:dyDescent="0.3">
      <c r="B14" s="14" t="s">
        <v>46</v>
      </c>
      <c r="C14" s="5">
        <f t="shared" si="1"/>
        <v>140</v>
      </c>
      <c r="D14" s="5">
        <v>20</v>
      </c>
      <c r="E14" s="5">
        <v>20</v>
      </c>
      <c r="F14" s="5">
        <v>20</v>
      </c>
      <c r="G14" s="5"/>
      <c r="H14" s="5">
        <v>20</v>
      </c>
      <c r="I14" s="5">
        <v>20</v>
      </c>
      <c r="J14" s="5">
        <v>20</v>
      </c>
      <c r="K14" s="5">
        <v>20</v>
      </c>
      <c r="LY14" s="14" t="s">
        <v>49</v>
      </c>
      <c r="LZ14" s="5"/>
      <c r="MA14" s="5"/>
      <c r="MB14" s="5"/>
      <c r="MC14" s="5"/>
      <c r="MD14" s="5"/>
      <c r="ME14" s="5"/>
      <c r="MF14" s="5"/>
      <c r="MG14" s="5"/>
      <c r="MH14" s="5"/>
    </row>
    <row r="15" spans="2:346" ht="27.75" thickBot="1" x14ac:dyDescent="0.3">
      <c r="B15" s="14" t="s">
        <v>12</v>
      </c>
      <c r="C15" s="5">
        <f t="shared" si="1"/>
        <v>13700</v>
      </c>
      <c r="D15" s="5"/>
      <c r="E15" s="5">
        <v>12500</v>
      </c>
      <c r="F15" s="5"/>
      <c r="G15" s="5"/>
      <c r="H15" s="5"/>
      <c r="I15" s="5">
        <v>1200</v>
      </c>
      <c r="J15" s="5"/>
      <c r="K15" s="5"/>
      <c r="LY15" s="14" t="s">
        <v>50</v>
      </c>
      <c r="LZ15" s="5"/>
      <c r="MA15" s="5"/>
      <c r="MB15" s="5"/>
      <c r="MC15" s="5"/>
      <c r="MD15" s="5"/>
      <c r="ME15" s="5"/>
      <c r="MF15" s="5"/>
      <c r="MG15" s="5"/>
      <c r="MH15" s="5"/>
    </row>
    <row r="16" spans="2:346" ht="18.75" thickBot="1" x14ac:dyDescent="0.3">
      <c r="B16" s="14" t="s">
        <v>48</v>
      </c>
      <c r="C16" s="5">
        <f t="shared" si="1"/>
        <v>7380</v>
      </c>
      <c r="D16" s="5">
        <v>80</v>
      </c>
      <c r="E16" s="5">
        <v>1600</v>
      </c>
      <c r="F16" s="5">
        <v>2500</v>
      </c>
      <c r="G16" s="5"/>
      <c r="H16" s="5"/>
      <c r="I16" s="5"/>
      <c r="J16" s="5">
        <v>3200</v>
      </c>
      <c r="K16" s="5"/>
      <c r="LY16" s="14" t="s">
        <v>51</v>
      </c>
      <c r="LZ16" s="5"/>
      <c r="MA16" s="5"/>
      <c r="MB16" s="5"/>
      <c r="MC16" s="5"/>
      <c r="MD16" s="5"/>
      <c r="ME16" s="5"/>
      <c r="MF16" s="5"/>
      <c r="MG16" s="5"/>
      <c r="MH16" s="5"/>
    </row>
    <row r="17" spans="2:346" ht="18.75" thickBot="1" x14ac:dyDescent="0.3">
      <c r="B17" s="14" t="s">
        <v>49</v>
      </c>
      <c r="C17" s="5">
        <f t="shared" si="1"/>
        <v>5917</v>
      </c>
      <c r="D17" s="5">
        <v>750</v>
      </c>
      <c r="E17" s="5">
        <v>2000</v>
      </c>
      <c r="F17" s="5">
        <v>1500</v>
      </c>
      <c r="G17" s="5"/>
      <c r="H17" s="5">
        <v>1500</v>
      </c>
      <c r="I17" s="5">
        <v>167</v>
      </c>
      <c r="J17" s="5"/>
      <c r="K17" s="5"/>
      <c r="LY17" s="14" t="s">
        <v>52</v>
      </c>
      <c r="LZ17" s="5"/>
      <c r="MA17" s="5"/>
      <c r="MB17" s="5"/>
      <c r="MC17" s="5"/>
      <c r="MD17" s="5"/>
      <c r="ME17" s="5"/>
      <c r="MF17" s="5"/>
      <c r="MG17" s="5"/>
      <c r="MH17" s="5"/>
    </row>
    <row r="18" spans="2:346" ht="27.75" thickBot="1" x14ac:dyDescent="0.3">
      <c r="B18" s="14" t="s">
        <v>50</v>
      </c>
      <c r="C18" s="5">
        <f t="shared" si="1"/>
        <v>0</v>
      </c>
      <c r="D18" s="5"/>
      <c r="E18" s="5"/>
      <c r="F18" s="5"/>
      <c r="G18" s="5"/>
      <c r="H18" s="5"/>
      <c r="I18" s="5"/>
      <c r="J18" s="5"/>
      <c r="K18" s="5"/>
      <c r="LY18" s="14" t="s">
        <v>53</v>
      </c>
      <c r="LZ18" s="5"/>
      <c r="MA18" s="5"/>
      <c r="MB18" s="5"/>
      <c r="MC18" s="5"/>
      <c r="MD18" s="5"/>
      <c r="ME18" s="5"/>
      <c r="MF18" s="5"/>
      <c r="MG18" s="5"/>
      <c r="MH18" s="5"/>
    </row>
    <row r="19" spans="2:346" ht="18.75" thickBot="1" x14ac:dyDescent="0.3">
      <c r="B19" s="14" t="s">
        <v>51</v>
      </c>
      <c r="C19" s="5">
        <f t="shared" si="1"/>
        <v>0</v>
      </c>
      <c r="D19" s="5"/>
      <c r="E19" s="5"/>
      <c r="F19" s="5"/>
      <c r="G19" s="5"/>
      <c r="H19" s="5"/>
      <c r="I19" s="5"/>
      <c r="J19" s="5"/>
      <c r="K19" s="5"/>
      <c r="LY19" s="14" t="s">
        <v>54</v>
      </c>
      <c r="LZ19" s="5"/>
      <c r="MA19" s="5"/>
      <c r="MB19" s="5"/>
      <c r="MC19" s="5"/>
      <c r="MD19" s="5"/>
      <c r="ME19" s="5"/>
      <c r="MF19" s="5"/>
      <c r="MG19" s="5"/>
      <c r="MH19" s="5"/>
    </row>
    <row r="20" spans="2:346" ht="18.75" thickBot="1" x14ac:dyDescent="0.3">
      <c r="B20" s="14" t="s">
        <v>52</v>
      </c>
      <c r="C20" s="5">
        <f t="shared" si="1"/>
        <v>27637</v>
      </c>
      <c r="D20" s="5">
        <f>SUM(D13:D19)</f>
        <v>850</v>
      </c>
      <c r="E20" s="5">
        <f t="shared" ref="E20:K20" si="2">SUM(E13:E19)</f>
        <v>16120</v>
      </c>
      <c r="F20" s="5">
        <f t="shared" si="2"/>
        <v>4520</v>
      </c>
      <c r="G20" s="5"/>
      <c r="H20" s="5">
        <f t="shared" si="2"/>
        <v>1520</v>
      </c>
      <c r="I20" s="5">
        <f t="shared" si="2"/>
        <v>1387</v>
      </c>
      <c r="J20" s="5">
        <f t="shared" si="2"/>
        <v>3220</v>
      </c>
      <c r="K20" s="5">
        <f t="shared" si="2"/>
        <v>20</v>
      </c>
      <c r="LY20" s="14" t="s">
        <v>55</v>
      </c>
      <c r="LZ20" s="5"/>
      <c r="MA20" s="5"/>
      <c r="MB20" s="5"/>
      <c r="MC20" s="5"/>
      <c r="MD20" s="5"/>
      <c r="ME20" s="5"/>
      <c r="MF20" s="5"/>
      <c r="MG20" s="5"/>
      <c r="MH20" s="5"/>
    </row>
    <row r="21" spans="2:346" ht="15.75" thickBot="1" x14ac:dyDescent="0.3">
      <c r="B21" s="14" t="s">
        <v>53</v>
      </c>
      <c r="C21" s="5">
        <f t="shared" si="1"/>
        <v>55200</v>
      </c>
      <c r="D21" s="5"/>
      <c r="E21" s="5"/>
      <c r="F21" s="5">
        <v>7200</v>
      </c>
      <c r="G21" s="5"/>
      <c r="H21" s="5">
        <v>48000</v>
      </c>
      <c r="I21" s="5"/>
      <c r="J21" s="5"/>
      <c r="K21" s="5"/>
      <c r="LP21" s="1"/>
    </row>
    <row r="22" spans="2:346" ht="15.75" thickBot="1" x14ac:dyDescent="0.3">
      <c r="B22" s="14" t="s">
        <v>54</v>
      </c>
      <c r="C22" s="5">
        <f t="shared" si="1"/>
        <v>82837</v>
      </c>
      <c r="D22" s="5">
        <f>D20+D21</f>
        <v>850</v>
      </c>
      <c r="E22" s="5">
        <f t="shared" ref="E22:K22" si="3">E20+E21</f>
        <v>16120</v>
      </c>
      <c r="F22" s="5">
        <f t="shared" si="3"/>
        <v>11720</v>
      </c>
      <c r="G22" s="5"/>
      <c r="H22" s="5">
        <f t="shared" si="3"/>
        <v>49520</v>
      </c>
      <c r="I22" s="5">
        <f t="shared" si="3"/>
        <v>1387</v>
      </c>
      <c r="J22" s="5">
        <f t="shared" si="3"/>
        <v>3220</v>
      </c>
      <c r="K22" s="5">
        <f t="shared" si="3"/>
        <v>20</v>
      </c>
      <c r="LP22" s="1"/>
    </row>
    <row r="23" spans="2:346" ht="18.75" thickBot="1" x14ac:dyDescent="0.3">
      <c r="B23" s="14" t="s">
        <v>55</v>
      </c>
      <c r="C23" s="5">
        <f t="shared" si="1"/>
        <v>27463</v>
      </c>
      <c r="D23" s="5">
        <f>D12-D22</f>
        <v>4650</v>
      </c>
      <c r="E23" s="5">
        <f t="shared" ref="E23:K23" si="4">E12-E22</f>
        <v>23880</v>
      </c>
      <c r="F23" s="5">
        <f t="shared" si="4"/>
        <v>27280</v>
      </c>
      <c r="G23" s="5"/>
      <c r="H23" s="5">
        <f t="shared" si="4"/>
        <v>-31520</v>
      </c>
      <c r="I23" s="5">
        <f t="shared" si="4"/>
        <v>1113</v>
      </c>
      <c r="J23" s="5">
        <f t="shared" si="4"/>
        <v>1780</v>
      </c>
      <c r="K23" s="5">
        <f t="shared" si="4"/>
        <v>280</v>
      </c>
      <c r="LP23" s="2" t="s">
        <v>0</v>
      </c>
      <c r="LQ23" s="3" t="s">
        <v>1</v>
      </c>
      <c r="LR23" s="3" t="s">
        <v>2</v>
      </c>
      <c r="LS23" s="3" t="s">
        <v>3</v>
      </c>
      <c r="LT23" s="3" t="s">
        <v>4</v>
      </c>
      <c r="LU23" s="3" t="s">
        <v>5</v>
      </c>
      <c r="LV23" s="3" t="s">
        <v>6</v>
      </c>
      <c r="LW23" s="3" t="s">
        <v>7</v>
      </c>
      <c r="LX23" s="3" t="s">
        <v>8</v>
      </c>
    </row>
    <row r="24" spans="2:346" ht="15.75" thickBot="1" x14ac:dyDescent="0.3">
      <c r="B24" s="51"/>
      <c r="C24" s="52"/>
      <c r="D24" s="52"/>
      <c r="E24" s="52"/>
      <c r="F24" s="52"/>
      <c r="G24" s="52"/>
      <c r="H24" s="52"/>
      <c r="I24" s="52"/>
      <c r="J24" s="52"/>
      <c r="K24" s="52"/>
      <c r="LP24" s="4" t="s">
        <v>9</v>
      </c>
      <c r="LQ24" s="5"/>
      <c r="LR24" s="5"/>
      <c r="LS24" s="5"/>
      <c r="LT24" s="5"/>
      <c r="LU24" s="5"/>
      <c r="LV24" s="5"/>
      <c r="LW24" s="5"/>
      <c r="LX24" s="5"/>
    </row>
    <row r="25" spans="2:346" ht="15.75" thickBot="1" x14ac:dyDescent="0.3">
      <c r="B25" s="51"/>
      <c r="C25" s="52"/>
      <c r="D25" s="52"/>
      <c r="E25" s="52"/>
      <c r="F25" s="52"/>
      <c r="G25" s="52"/>
      <c r="H25" s="52"/>
      <c r="I25" s="52"/>
      <c r="J25" s="52"/>
      <c r="K25" s="52"/>
      <c r="LP25" s="4" t="s">
        <v>10</v>
      </c>
      <c r="LQ25" s="5"/>
      <c r="LR25" s="5"/>
      <c r="LS25" s="5"/>
      <c r="LT25" s="5"/>
      <c r="LU25" s="5"/>
      <c r="LV25" s="5"/>
      <c r="LW25" s="5"/>
      <c r="LX25" s="5"/>
    </row>
    <row r="26" spans="2:346" ht="15.75" thickBot="1" x14ac:dyDescent="0.3">
      <c r="B26" s="51"/>
      <c r="C26" s="52"/>
      <c r="D26" s="52"/>
      <c r="E26" s="52"/>
      <c r="F26" s="52"/>
      <c r="G26" s="52"/>
      <c r="H26" s="52"/>
      <c r="I26" s="52"/>
      <c r="J26" s="52"/>
      <c r="K26" s="52"/>
      <c r="LY26" s="4" t="s">
        <v>11</v>
      </c>
      <c r="LZ26" s="5"/>
      <c r="MA26" s="5"/>
      <c r="MB26" s="5"/>
      <c r="MC26" s="5"/>
      <c r="MD26" s="5"/>
      <c r="ME26" s="5"/>
      <c r="MF26" s="5"/>
      <c r="MG26" s="5"/>
    </row>
    <row r="27" spans="2:346" ht="15.75" thickBot="1" x14ac:dyDescent="0.3">
      <c r="B27" s="51"/>
      <c r="C27" s="52"/>
      <c r="D27" s="52"/>
      <c r="E27" s="52"/>
      <c r="F27" s="52"/>
      <c r="G27" s="52"/>
      <c r="H27" s="52"/>
      <c r="I27" s="52"/>
      <c r="J27" s="52"/>
      <c r="K27" s="52"/>
      <c r="LY27" s="4" t="s">
        <v>12</v>
      </c>
      <c r="LZ27" s="5"/>
      <c r="MA27" s="5"/>
      <c r="MB27" s="5"/>
      <c r="MC27" s="5"/>
      <c r="MD27" s="5"/>
      <c r="ME27" s="5"/>
      <c r="MF27" s="5"/>
      <c r="MG27" s="5"/>
    </row>
    <row r="28" spans="2:346" ht="15.75" thickBot="1" x14ac:dyDescent="0.3">
      <c r="LY28" s="4" t="s">
        <v>13</v>
      </c>
      <c r="LZ28" s="5"/>
      <c r="MA28" s="5"/>
      <c r="MB28" s="5"/>
      <c r="MC28" s="5"/>
      <c r="MD28" s="5"/>
      <c r="ME28" s="5"/>
      <c r="MF28" s="5"/>
      <c r="MG28" s="5"/>
    </row>
    <row r="29" spans="2:346" ht="27.75" thickBot="1" x14ac:dyDescent="0.3">
      <c r="B29" s="23" t="s">
        <v>62</v>
      </c>
      <c r="G29" s="24" t="s">
        <v>59</v>
      </c>
      <c r="J29" s="33" t="s">
        <v>60</v>
      </c>
      <c r="LY29" s="6" t="s">
        <v>14</v>
      </c>
      <c r="LZ29" s="7"/>
      <c r="MA29" s="7"/>
      <c r="MB29" s="7"/>
      <c r="MC29" s="7"/>
      <c r="MD29" s="7"/>
      <c r="ME29" s="7"/>
      <c r="MF29" s="7"/>
      <c r="MG29" s="7"/>
    </row>
    <row r="30" spans="2:346" ht="23.25" thickBot="1" x14ac:dyDescent="0.3">
      <c r="B30" s="2" t="s">
        <v>0</v>
      </c>
      <c r="C30" s="3" t="s">
        <v>1</v>
      </c>
      <c r="D30" s="3" t="s">
        <v>2</v>
      </c>
      <c r="E30" s="3" t="s">
        <v>3</v>
      </c>
      <c r="F30" s="3" t="s">
        <v>4</v>
      </c>
      <c r="G30" s="25" t="s">
        <v>61</v>
      </c>
      <c r="H30" s="3" t="s">
        <v>6</v>
      </c>
      <c r="I30" s="3" t="s">
        <v>7</v>
      </c>
      <c r="J30" s="3" t="s">
        <v>8</v>
      </c>
      <c r="LY30" s="4" t="s">
        <v>15</v>
      </c>
      <c r="LZ30" s="5"/>
      <c r="MA30" s="5"/>
      <c r="MB30" s="5"/>
      <c r="MC30" s="5"/>
      <c r="MD30" s="5"/>
      <c r="ME30" s="5"/>
      <c r="MF30" s="5"/>
      <c r="MG30" s="5"/>
    </row>
    <row r="31" spans="2:346" ht="23.25" thickBot="1" x14ac:dyDescent="0.3">
      <c r="B31" s="4" t="s">
        <v>9</v>
      </c>
      <c r="C31" s="5">
        <v>3000000</v>
      </c>
      <c r="D31" s="5">
        <v>1500000</v>
      </c>
      <c r="E31" s="5" t="s">
        <v>57</v>
      </c>
      <c r="F31" s="5">
        <v>2800000</v>
      </c>
      <c r="G31" s="26">
        <v>1700000</v>
      </c>
      <c r="H31" s="5">
        <v>2500000</v>
      </c>
      <c r="I31" s="5">
        <v>350000</v>
      </c>
      <c r="J31" s="5">
        <v>6000000</v>
      </c>
      <c r="LY31" s="4" t="s">
        <v>16</v>
      </c>
      <c r="LZ31" s="5"/>
      <c r="MA31" s="5"/>
      <c r="MB31" s="5"/>
      <c r="MC31" s="5"/>
      <c r="MD31" s="5"/>
      <c r="ME31" s="5"/>
      <c r="MF31" s="5"/>
      <c r="MG31" s="5"/>
    </row>
    <row r="32" spans="2:346" ht="23.25" thickBot="1" x14ac:dyDescent="0.3">
      <c r="B32" s="4" t="s">
        <v>10</v>
      </c>
      <c r="C32" s="5">
        <v>533572</v>
      </c>
      <c r="D32" s="5">
        <v>533572</v>
      </c>
      <c r="E32" s="5"/>
      <c r="F32" s="5">
        <v>1400000</v>
      </c>
      <c r="G32" s="26">
        <v>450000</v>
      </c>
      <c r="H32" s="5">
        <v>381123</v>
      </c>
      <c r="I32" s="5">
        <v>120000</v>
      </c>
      <c r="J32" s="5">
        <v>1000000</v>
      </c>
      <c r="LY32" s="4" t="s">
        <v>17</v>
      </c>
      <c r="LZ32" s="5"/>
      <c r="MA32" s="5"/>
      <c r="MB32" s="5"/>
      <c r="MC32" s="5"/>
      <c r="MD32" s="5"/>
      <c r="ME32" s="5"/>
      <c r="MF32" s="5"/>
      <c r="MG32" s="5"/>
    </row>
    <row r="33" spans="2:345" ht="23.25" thickBot="1" x14ac:dyDescent="0.3">
      <c r="B33" s="4" t="s">
        <v>11</v>
      </c>
      <c r="C33" s="5">
        <v>76225</v>
      </c>
      <c r="D33" s="5">
        <v>40018</v>
      </c>
      <c r="E33" s="5"/>
      <c r="F33" s="5">
        <v>125000</v>
      </c>
      <c r="G33" s="26">
        <v>45000</v>
      </c>
      <c r="H33" s="5">
        <v>28584</v>
      </c>
      <c r="I33" s="5">
        <v>9000</v>
      </c>
      <c r="J33" s="5">
        <v>100000</v>
      </c>
      <c r="LY33" s="4" t="s">
        <v>18</v>
      </c>
      <c r="LZ33" s="5"/>
      <c r="MA33" s="5"/>
      <c r="MB33" s="5"/>
      <c r="MC33" s="5"/>
      <c r="MD33" s="5"/>
      <c r="ME33" s="5"/>
      <c r="MF33" s="5"/>
      <c r="MG33" s="5"/>
    </row>
    <row r="34" spans="2:345" ht="23.25" thickBot="1" x14ac:dyDescent="0.3">
      <c r="B34" s="4" t="s">
        <v>12</v>
      </c>
      <c r="C34" s="5">
        <v>80036</v>
      </c>
      <c r="D34" s="5">
        <v>125000</v>
      </c>
      <c r="E34" s="5"/>
      <c r="F34" s="5">
        <v>35000</v>
      </c>
      <c r="G34" s="26">
        <v>67500</v>
      </c>
      <c r="H34" s="5">
        <v>67500</v>
      </c>
      <c r="I34" s="5">
        <v>50000</v>
      </c>
      <c r="J34" s="5">
        <v>150000</v>
      </c>
      <c r="LY34" s="4" t="s">
        <v>19</v>
      </c>
      <c r="LZ34" s="5"/>
      <c r="MA34" s="5"/>
      <c r="MB34" s="5"/>
      <c r="MC34" s="5"/>
      <c r="MD34" s="5"/>
      <c r="ME34" s="5"/>
      <c r="MF34" s="5"/>
      <c r="MG34" s="5"/>
    </row>
    <row r="35" spans="2:345" ht="15.75" thickBot="1" x14ac:dyDescent="0.3">
      <c r="B35" s="4" t="s">
        <v>13</v>
      </c>
      <c r="C35" s="5">
        <f>SUM(C32:C34)</f>
        <v>689833</v>
      </c>
      <c r="D35" s="5">
        <f t="shared" ref="D35:J35" si="5">SUM(D32:D34)</f>
        <v>698590</v>
      </c>
      <c r="E35" s="5"/>
      <c r="F35" s="5">
        <f t="shared" si="5"/>
        <v>1560000</v>
      </c>
      <c r="G35" s="26">
        <f t="shared" si="5"/>
        <v>562500</v>
      </c>
      <c r="H35" s="5">
        <f t="shared" si="5"/>
        <v>477207</v>
      </c>
      <c r="I35" s="5">
        <f t="shared" si="5"/>
        <v>179000</v>
      </c>
      <c r="J35" s="5">
        <f t="shared" si="5"/>
        <v>1250000</v>
      </c>
      <c r="LY35" s="4" t="s">
        <v>20</v>
      </c>
      <c r="LZ35" s="5"/>
      <c r="MA35" s="5"/>
      <c r="MB35" s="5"/>
      <c r="MC35" s="5"/>
      <c r="MD35" s="5"/>
      <c r="ME35" s="5"/>
      <c r="MF35" s="5"/>
      <c r="MG35" s="5"/>
    </row>
    <row r="36" spans="2:345" ht="23.25" thickBot="1" x14ac:dyDescent="0.3">
      <c r="B36" s="6" t="s">
        <v>14</v>
      </c>
      <c r="C36" s="7">
        <f>C31-C35</f>
        <v>2310167</v>
      </c>
      <c r="D36" s="7">
        <f t="shared" ref="D36:J36" si="6">D31-D35</f>
        <v>801410</v>
      </c>
      <c r="E36" s="7"/>
      <c r="F36" s="7">
        <f t="shared" si="6"/>
        <v>1240000</v>
      </c>
      <c r="G36" s="27">
        <f t="shared" si="6"/>
        <v>1137500</v>
      </c>
      <c r="H36" s="7">
        <f t="shared" si="6"/>
        <v>2022793</v>
      </c>
      <c r="I36" s="7">
        <f t="shared" si="6"/>
        <v>171000</v>
      </c>
      <c r="J36" s="7">
        <f t="shared" si="6"/>
        <v>4750000</v>
      </c>
      <c r="LY36" s="4" t="s">
        <v>21</v>
      </c>
      <c r="LZ36" s="5"/>
      <c r="MA36" s="5"/>
      <c r="MB36" s="5"/>
      <c r="MC36" s="5"/>
      <c r="MD36" s="5"/>
      <c r="ME36" s="5"/>
      <c r="MF36" s="5"/>
      <c r="MG36" s="5"/>
    </row>
    <row r="37" spans="2:345" ht="23.25" thickBot="1" x14ac:dyDescent="0.3">
      <c r="B37" s="4" t="s">
        <v>15</v>
      </c>
      <c r="C37" s="5">
        <v>16</v>
      </c>
      <c r="D37" s="5">
        <v>21</v>
      </c>
      <c r="E37" s="5"/>
      <c r="F37" s="5">
        <v>13</v>
      </c>
      <c r="G37" s="26">
        <v>7</v>
      </c>
      <c r="H37" s="5">
        <v>18</v>
      </c>
      <c r="I37" s="5">
        <v>13</v>
      </c>
      <c r="J37" s="5">
        <v>13</v>
      </c>
      <c r="LY37" s="4" t="s">
        <v>22</v>
      </c>
      <c r="LZ37" s="5"/>
      <c r="MA37" s="5"/>
      <c r="MB37" s="5"/>
      <c r="MC37" s="5"/>
      <c r="MD37" s="5"/>
      <c r="ME37" s="5"/>
      <c r="MF37" s="5"/>
      <c r="MG37" s="5"/>
    </row>
    <row r="38" spans="2:345" ht="23.25" thickBot="1" x14ac:dyDescent="0.3">
      <c r="B38" s="4" t="s">
        <v>16</v>
      </c>
      <c r="C38" s="16">
        <v>0.66</v>
      </c>
      <c r="D38" s="16">
        <v>0.96</v>
      </c>
      <c r="E38" s="5"/>
      <c r="F38" s="16">
        <v>0.48</v>
      </c>
      <c r="G38" s="28">
        <v>0.12</v>
      </c>
      <c r="H38" s="16">
        <v>0.78</v>
      </c>
      <c r="I38" s="16">
        <v>0.48</v>
      </c>
      <c r="J38" s="16">
        <v>0.48</v>
      </c>
      <c r="LY38" s="4" t="s">
        <v>23</v>
      </c>
      <c r="LZ38" s="5"/>
      <c r="MA38" s="5"/>
      <c r="MB38" s="5"/>
      <c r="MC38" s="5"/>
      <c r="MD38" s="5"/>
      <c r="ME38" s="5"/>
      <c r="MF38" s="5"/>
      <c r="MG38" s="5"/>
    </row>
    <row r="39" spans="2:345" ht="23.25" thickBot="1" x14ac:dyDescent="0.3">
      <c r="B39" s="4" t="s">
        <v>17</v>
      </c>
      <c r="C39" s="17">
        <f>C36*C38</f>
        <v>1524710.22</v>
      </c>
      <c r="D39" s="17">
        <f t="shared" ref="D39:J39" si="7">D36*D38</f>
        <v>769353.6</v>
      </c>
      <c r="E39" s="17"/>
      <c r="F39" s="17">
        <f t="shared" si="7"/>
        <v>595200</v>
      </c>
      <c r="G39" s="29">
        <f t="shared" si="7"/>
        <v>136500</v>
      </c>
      <c r="H39" s="17">
        <f t="shared" si="7"/>
        <v>1577778.54</v>
      </c>
      <c r="I39" s="17">
        <f t="shared" si="7"/>
        <v>82080</v>
      </c>
      <c r="J39" s="17">
        <f t="shared" si="7"/>
        <v>2280000</v>
      </c>
      <c r="LY39" s="4" t="s">
        <v>24</v>
      </c>
      <c r="LZ39" s="5"/>
      <c r="MA39" s="5"/>
      <c r="MB39" s="5"/>
      <c r="MC39" s="5"/>
      <c r="MD39" s="5"/>
      <c r="ME39" s="5"/>
      <c r="MF39" s="5"/>
      <c r="MG39" s="5"/>
    </row>
    <row r="40" spans="2:345" ht="23.25" thickBot="1" x14ac:dyDescent="0.3">
      <c r="B40" s="4" t="s">
        <v>18</v>
      </c>
      <c r="C40" s="17">
        <f>C36-C39</f>
        <v>785456.78</v>
      </c>
      <c r="D40" s="17">
        <f t="shared" ref="D40:J40" si="8">D36-D39</f>
        <v>32056.400000000023</v>
      </c>
      <c r="E40" s="17"/>
      <c r="F40" s="17">
        <f t="shared" si="8"/>
        <v>644800</v>
      </c>
      <c r="G40" s="29">
        <f t="shared" si="8"/>
        <v>1001000</v>
      </c>
      <c r="H40" s="17">
        <f t="shared" si="8"/>
        <v>445014.45999999996</v>
      </c>
      <c r="I40" s="17">
        <f t="shared" si="8"/>
        <v>88920</v>
      </c>
      <c r="J40" s="17">
        <f t="shared" si="8"/>
        <v>2470000</v>
      </c>
      <c r="LY40" s="4" t="s">
        <v>25</v>
      </c>
      <c r="LZ40" s="5"/>
      <c r="MA40" s="5"/>
      <c r="MB40" s="5"/>
      <c r="MC40" s="5"/>
      <c r="MD40" s="5"/>
      <c r="ME40" s="5"/>
      <c r="MF40" s="5"/>
      <c r="MG40" s="5"/>
    </row>
    <row r="41" spans="2:345" ht="23.25" thickBot="1" x14ac:dyDescent="0.3">
      <c r="B41" s="4" t="s">
        <v>19</v>
      </c>
      <c r="C41" s="17">
        <f>C40*19%</f>
        <v>149236.78820000001</v>
      </c>
      <c r="D41" s="17">
        <f t="shared" ref="D41:J41" si="9">D40*19%</f>
        <v>6090.7160000000049</v>
      </c>
      <c r="E41" s="17"/>
      <c r="F41" s="17">
        <f t="shared" si="9"/>
        <v>122512</v>
      </c>
      <c r="G41" s="29">
        <f t="shared" si="9"/>
        <v>190190</v>
      </c>
      <c r="H41" s="17">
        <f t="shared" si="9"/>
        <v>84552.747399999993</v>
      </c>
      <c r="I41" s="17">
        <f t="shared" si="9"/>
        <v>16894.8</v>
      </c>
      <c r="J41" s="17">
        <f t="shared" si="9"/>
        <v>469300</v>
      </c>
      <c r="LY41" s="4" t="s">
        <v>26</v>
      </c>
      <c r="LZ41" s="5"/>
      <c r="MA41" s="5"/>
      <c r="MB41" s="5"/>
      <c r="MC41" s="5"/>
      <c r="MD41" s="5"/>
      <c r="ME41" s="5"/>
      <c r="MF41" s="5"/>
      <c r="MG41" s="5"/>
    </row>
    <row r="42" spans="2:345" ht="15.75" thickBot="1" x14ac:dyDescent="0.3">
      <c r="B42" s="6" t="s">
        <v>20</v>
      </c>
      <c r="C42" s="19">
        <f>C41</f>
        <v>149236.78820000001</v>
      </c>
      <c r="D42" s="19">
        <f t="shared" ref="D42:J42" si="10">D41</f>
        <v>6090.7160000000049</v>
      </c>
      <c r="E42" s="19"/>
      <c r="F42" s="19">
        <f t="shared" si="10"/>
        <v>122512</v>
      </c>
      <c r="G42" s="30">
        <f t="shared" si="10"/>
        <v>190190</v>
      </c>
      <c r="H42" s="19">
        <f t="shared" si="10"/>
        <v>84552.747399999993</v>
      </c>
      <c r="I42" s="19">
        <f t="shared" si="10"/>
        <v>16894.8</v>
      </c>
      <c r="J42" s="19">
        <f t="shared" si="10"/>
        <v>469300</v>
      </c>
      <c r="LY42" s="4" t="s">
        <v>27</v>
      </c>
      <c r="LZ42" s="5"/>
      <c r="MA42" s="5"/>
      <c r="MB42" s="5"/>
      <c r="MC42" s="5"/>
      <c r="MD42" s="5"/>
      <c r="ME42" s="5"/>
      <c r="MF42" s="5"/>
      <c r="MG42" s="5"/>
    </row>
    <row r="43" spans="2:345" ht="23.25" thickBot="1" x14ac:dyDescent="0.3">
      <c r="B43" s="4" t="s">
        <v>21</v>
      </c>
      <c r="C43" s="18">
        <v>0.18149999999999999</v>
      </c>
      <c r="D43" s="18">
        <v>0.26400000000000001</v>
      </c>
      <c r="E43" s="5"/>
      <c r="F43" s="18">
        <v>0.13200000000000001</v>
      </c>
      <c r="G43" s="31">
        <v>3.3000000000000002E-2</v>
      </c>
      <c r="H43" s="18">
        <v>0.2145</v>
      </c>
      <c r="I43" s="18">
        <v>0.13200000000000001</v>
      </c>
      <c r="J43" s="18">
        <v>0.13200000000000001</v>
      </c>
      <c r="LY43" s="4" t="s">
        <v>28</v>
      </c>
      <c r="LZ43" s="5"/>
      <c r="MA43" s="5"/>
      <c r="MB43" s="5"/>
      <c r="MC43" s="5"/>
      <c r="MD43" s="5"/>
      <c r="ME43" s="5"/>
      <c r="MF43" s="5"/>
      <c r="MG43" s="5"/>
    </row>
    <row r="44" spans="2:345" ht="23.25" thickBot="1" x14ac:dyDescent="0.3">
      <c r="B44" s="4" t="s">
        <v>22</v>
      </c>
      <c r="C44" s="17">
        <f>C36*C43</f>
        <v>419295.31049999996</v>
      </c>
      <c r="D44" s="17">
        <f t="shared" ref="D44:J44" si="11">D36*D43</f>
        <v>211572.24000000002</v>
      </c>
      <c r="E44" s="17"/>
      <c r="F44" s="17">
        <f t="shared" si="11"/>
        <v>163680</v>
      </c>
      <c r="G44" s="29">
        <f t="shared" si="11"/>
        <v>37537.5</v>
      </c>
      <c r="H44" s="17">
        <f t="shared" si="11"/>
        <v>433889.09849999996</v>
      </c>
      <c r="I44" s="17">
        <f t="shared" si="11"/>
        <v>22572</v>
      </c>
      <c r="J44" s="17">
        <f t="shared" si="11"/>
        <v>627000</v>
      </c>
    </row>
    <row r="45" spans="2:345" ht="23.25" thickBot="1" x14ac:dyDescent="0.3">
      <c r="B45" s="4" t="s">
        <v>23</v>
      </c>
      <c r="C45" s="17">
        <f>C36-C44</f>
        <v>1890871.6895000001</v>
      </c>
      <c r="D45" s="17">
        <f t="shared" ref="D45:J45" si="12">D36-D44</f>
        <v>589837.76</v>
      </c>
      <c r="E45" s="17"/>
      <c r="F45" s="17">
        <f t="shared" si="12"/>
        <v>1076320</v>
      </c>
      <c r="G45" s="29">
        <f t="shared" si="12"/>
        <v>1099962.5</v>
      </c>
      <c r="H45" s="17">
        <f t="shared" si="12"/>
        <v>1588903.9015000002</v>
      </c>
      <c r="I45" s="17">
        <f t="shared" si="12"/>
        <v>148428</v>
      </c>
      <c r="J45" s="17">
        <f t="shared" si="12"/>
        <v>4123000</v>
      </c>
    </row>
    <row r="46" spans="2:345" ht="23.25" thickBot="1" x14ac:dyDescent="0.3">
      <c r="B46" s="4" t="s">
        <v>63</v>
      </c>
      <c r="C46" s="17">
        <f>C45*17.2%</f>
        <v>325229.93059399998</v>
      </c>
      <c r="D46" s="17">
        <f t="shared" ref="D46:J46" si="13">D45*17.2%</f>
        <v>101452.09471999999</v>
      </c>
      <c r="E46" s="17"/>
      <c r="F46" s="17">
        <f t="shared" si="13"/>
        <v>185127.03999999998</v>
      </c>
      <c r="G46" s="17">
        <f t="shared" si="13"/>
        <v>189193.55</v>
      </c>
      <c r="H46" s="17">
        <f t="shared" si="13"/>
        <v>273291.471058</v>
      </c>
      <c r="I46" s="17">
        <f t="shared" si="13"/>
        <v>25529.615999999998</v>
      </c>
      <c r="J46" s="17">
        <f t="shared" si="13"/>
        <v>709156</v>
      </c>
    </row>
    <row r="47" spans="2:345" ht="23.25" thickBot="1" x14ac:dyDescent="0.3">
      <c r="B47" s="6" t="s">
        <v>25</v>
      </c>
      <c r="C47" s="19">
        <f>C46</f>
        <v>325229.93059399998</v>
      </c>
      <c r="D47" s="19">
        <f t="shared" ref="D47:J47" si="14">D46</f>
        <v>101452.09471999999</v>
      </c>
      <c r="E47" s="19"/>
      <c r="F47" s="19">
        <f t="shared" si="14"/>
        <v>185127.03999999998</v>
      </c>
      <c r="G47" s="30">
        <f t="shared" si="14"/>
        <v>189193.55</v>
      </c>
      <c r="H47" s="19">
        <f t="shared" si="14"/>
        <v>273291.471058</v>
      </c>
      <c r="I47" s="19">
        <f t="shared" si="14"/>
        <v>25529.615999999998</v>
      </c>
      <c r="J47" s="19">
        <f t="shared" si="14"/>
        <v>709156</v>
      </c>
    </row>
    <row r="48" spans="2:345" ht="15.75" thickBot="1" x14ac:dyDescent="0.3">
      <c r="B48" s="4" t="s">
        <v>26</v>
      </c>
      <c r="C48" s="17">
        <f>C40</f>
        <v>785456.78</v>
      </c>
      <c r="D48" s="17">
        <f t="shared" ref="D48:J48" si="15">D40</f>
        <v>32056.400000000023</v>
      </c>
      <c r="E48" s="17"/>
      <c r="F48" s="17">
        <f t="shared" si="15"/>
        <v>644800</v>
      </c>
      <c r="G48" s="29">
        <f t="shared" si="15"/>
        <v>1001000</v>
      </c>
      <c r="H48" s="17">
        <f t="shared" si="15"/>
        <v>445014.45999999996</v>
      </c>
      <c r="I48" s="17">
        <f t="shared" si="15"/>
        <v>88920</v>
      </c>
      <c r="J48" s="17">
        <f t="shared" si="15"/>
        <v>2470000</v>
      </c>
    </row>
    <row r="49" spans="2:10" ht="15.75" thickBot="1" x14ac:dyDescent="0.3">
      <c r="B49" s="22" t="s">
        <v>56</v>
      </c>
      <c r="C49" s="18">
        <v>0.06</v>
      </c>
      <c r="D49" s="18">
        <v>0.02</v>
      </c>
      <c r="E49" s="18"/>
      <c r="F49" s="18">
        <v>0.06</v>
      </c>
      <c r="G49" s="31">
        <v>0.06</v>
      </c>
      <c r="H49" s="18">
        <v>0.06</v>
      </c>
      <c r="I49" s="18">
        <v>0.02</v>
      </c>
      <c r="J49" s="18">
        <v>0.06</v>
      </c>
    </row>
    <row r="50" spans="2:10" ht="15.75" thickBot="1" x14ac:dyDescent="0.3">
      <c r="B50" s="6" t="s">
        <v>27</v>
      </c>
      <c r="C50" s="19">
        <f>C48*C49</f>
        <v>47127.406799999997</v>
      </c>
      <c r="D50" s="19">
        <f t="shared" ref="D50:J50" si="16">D48*6%</f>
        <v>1923.3840000000014</v>
      </c>
      <c r="E50" s="19"/>
      <c r="F50" s="19">
        <f t="shared" si="16"/>
        <v>38688</v>
      </c>
      <c r="G50" s="30">
        <f t="shared" si="16"/>
        <v>60060</v>
      </c>
      <c r="H50" s="19">
        <f t="shared" si="16"/>
        <v>26700.867599999998</v>
      </c>
      <c r="I50" s="19">
        <v>1778</v>
      </c>
      <c r="J50" s="19">
        <f t="shared" si="16"/>
        <v>148200</v>
      </c>
    </row>
    <row r="51" spans="2:10" ht="27.75" thickBot="1" x14ac:dyDescent="0.3">
      <c r="B51" s="20" t="s">
        <v>28</v>
      </c>
      <c r="C51" s="21">
        <f>C42+C47+C50</f>
        <v>521594.12559399998</v>
      </c>
      <c r="D51" s="21">
        <f t="shared" ref="D51:J51" si="17">D42+D47+D50</f>
        <v>109466.19472</v>
      </c>
      <c r="E51" s="21"/>
      <c r="F51" s="21">
        <f t="shared" si="17"/>
        <v>346327.03999999998</v>
      </c>
      <c r="G51" s="32">
        <f t="shared" si="17"/>
        <v>439443.55</v>
      </c>
      <c r="H51" s="21">
        <f t="shared" si="17"/>
        <v>384545.08605799999</v>
      </c>
      <c r="I51" s="21">
        <v>44203</v>
      </c>
      <c r="J51" s="21">
        <f t="shared" si="17"/>
        <v>1326656</v>
      </c>
    </row>
  </sheetData>
  <mergeCells count="10">
    <mergeCell ref="LZ3:LZ5"/>
    <mergeCell ref="MA3:MA5"/>
    <mergeCell ref="MD3:MD5"/>
    <mergeCell ref="MH3:MH5"/>
    <mergeCell ref="B6:B8"/>
    <mergeCell ref="C6:C8"/>
    <mergeCell ref="D6:D8"/>
    <mergeCell ref="G6:G8"/>
    <mergeCell ref="K6:K8"/>
    <mergeCell ref="LY3:LY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J24"/>
  <sheetViews>
    <sheetView workbookViewId="0">
      <selection activeCell="A5" sqref="A5:J25"/>
    </sheetView>
  </sheetViews>
  <sheetFormatPr baseColWidth="10" defaultRowHeight="15" x14ac:dyDescent="0.25"/>
  <cols>
    <col min="1" max="10" width="12.7109375" customWidth="1"/>
  </cols>
  <sheetData>
    <row r="6" spans="1:10" ht="15.75" thickBot="1" x14ac:dyDescent="0.3">
      <c r="A6" s="1"/>
    </row>
    <row r="7" spans="1:10" x14ac:dyDescent="0.25">
      <c r="A7" s="45"/>
      <c r="B7" s="48" t="s">
        <v>29</v>
      </c>
      <c r="C7" s="48" t="s">
        <v>30</v>
      </c>
      <c r="D7" s="34" t="s">
        <v>31</v>
      </c>
      <c r="E7" s="34" t="s">
        <v>33</v>
      </c>
      <c r="F7" s="48" t="s">
        <v>35</v>
      </c>
      <c r="G7" s="34" t="s">
        <v>2</v>
      </c>
      <c r="H7" s="34" t="s">
        <v>38</v>
      </c>
      <c r="I7" s="34" t="s">
        <v>40</v>
      </c>
      <c r="J7" s="48" t="s">
        <v>42</v>
      </c>
    </row>
    <row r="8" spans="1:10" ht="18" x14ac:dyDescent="0.25">
      <c r="A8" s="46"/>
      <c r="B8" s="49"/>
      <c r="C8" s="49"/>
      <c r="D8" s="35" t="s">
        <v>32</v>
      </c>
      <c r="E8" s="35" t="s">
        <v>34</v>
      </c>
      <c r="F8" s="49"/>
      <c r="G8" s="35" t="s">
        <v>36</v>
      </c>
      <c r="H8" s="35" t="s">
        <v>36</v>
      </c>
      <c r="I8" s="35" t="s">
        <v>41</v>
      </c>
      <c r="J8" s="49"/>
    </row>
    <row r="9" spans="1:10" ht="18.75" thickBot="1" x14ac:dyDescent="0.3">
      <c r="A9" s="47"/>
      <c r="B9" s="50"/>
      <c r="C9" s="50"/>
      <c r="D9" s="36"/>
      <c r="E9" s="36"/>
      <c r="F9" s="50"/>
      <c r="G9" s="37" t="s">
        <v>37</v>
      </c>
      <c r="H9" s="37" t="s">
        <v>39</v>
      </c>
      <c r="I9" s="36"/>
      <c r="J9" s="50"/>
    </row>
    <row r="10" spans="1:10" ht="15.75" thickBot="1" x14ac:dyDescent="0.3">
      <c r="A10" s="38" t="s">
        <v>43</v>
      </c>
      <c r="B10" s="5"/>
      <c r="C10" s="15"/>
      <c r="D10" s="5"/>
      <c r="E10" s="5"/>
      <c r="F10" s="5"/>
      <c r="G10" s="5"/>
      <c r="H10" s="5"/>
      <c r="I10" s="5"/>
      <c r="J10" s="5"/>
    </row>
    <row r="11" spans="1:10" ht="15.75" thickBot="1" x14ac:dyDescent="0.3">
      <c r="A11" s="38" t="s">
        <v>44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ht="15.75" thickBot="1" x14ac:dyDescent="0.3">
      <c r="A12" s="38" t="s">
        <v>45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ht="15.75" thickBot="1" x14ac:dyDescent="0.3">
      <c r="A13" s="38" t="s">
        <v>29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ht="15.75" thickBot="1" x14ac:dyDescent="0.3">
      <c r="A14" s="38" t="s">
        <v>11</v>
      </c>
      <c r="B14" s="5"/>
      <c r="C14" s="40"/>
      <c r="D14" s="39"/>
      <c r="E14" s="5"/>
      <c r="F14" s="5"/>
      <c r="G14" s="5"/>
      <c r="H14" s="5"/>
      <c r="I14" s="5"/>
      <c r="J14" s="5"/>
    </row>
    <row r="15" spans="1:10" ht="18.75" thickBot="1" x14ac:dyDescent="0.3">
      <c r="A15" s="38" t="s">
        <v>46</v>
      </c>
      <c r="B15" s="5"/>
      <c r="C15" s="39"/>
      <c r="D15" s="5"/>
      <c r="E15" s="5"/>
      <c r="F15" s="5"/>
      <c r="G15" s="5"/>
      <c r="H15" s="5"/>
      <c r="I15" s="5"/>
      <c r="J15" s="5"/>
    </row>
    <row r="16" spans="1:10" ht="15.75" thickBot="1" x14ac:dyDescent="0.3">
      <c r="A16" s="38" t="s">
        <v>12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ht="15.75" thickBot="1" x14ac:dyDescent="0.3">
      <c r="A17" s="38" t="s">
        <v>48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ht="15.75" thickBot="1" x14ac:dyDescent="0.3">
      <c r="A18" s="38" t="s">
        <v>49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ht="27.75" thickBot="1" x14ac:dyDescent="0.3">
      <c r="A19" s="38" t="s">
        <v>50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ht="18.75" thickBot="1" x14ac:dyDescent="0.3">
      <c r="A20" s="38" t="s">
        <v>51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ht="18.75" thickBot="1" x14ac:dyDescent="0.3">
      <c r="A21" s="38" t="s">
        <v>52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ht="15.75" thickBot="1" x14ac:dyDescent="0.3">
      <c r="A22" s="38" t="s">
        <v>53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ht="18.75" thickBot="1" x14ac:dyDescent="0.3">
      <c r="A23" s="38" t="s">
        <v>54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 ht="15.75" thickBot="1" x14ac:dyDescent="0.3">
      <c r="A24" s="38" t="s">
        <v>55</v>
      </c>
      <c r="B24" s="5"/>
      <c r="C24" s="5"/>
      <c r="D24" s="5"/>
      <c r="E24" s="5"/>
      <c r="F24" s="5"/>
      <c r="G24" s="5"/>
      <c r="H24" s="5"/>
      <c r="I24" s="5"/>
      <c r="J24" s="5"/>
    </row>
  </sheetData>
  <mergeCells count="5">
    <mergeCell ref="A7:A9"/>
    <mergeCell ref="B7:B9"/>
    <mergeCell ref="C7:C9"/>
    <mergeCell ref="F7:F9"/>
    <mergeCell ref="J7:J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4"/>
  <sheetViews>
    <sheetView topLeftCell="A9" workbookViewId="0">
      <selection activeCell="A2" sqref="A2:I24"/>
    </sheetView>
  </sheetViews>
  <sheetFormatPr baseColWidth="10" defaultRowHeight="15" x14ac:dyDescent="0.25"/>
  <cols>
    <col min="1" max="9" width="12.7109375" customWidth="1"/>
  </cols>
  <sheetData>
    <row r="2" spans="1:9" ht="15.75" thickBot="1" x14ac:dyDescent="0.3">
      <c r="A2" t="s">
        <v>65</v>
      </c>
    </row>
    <row r="3" spans="1:9" ht="18.75" thickBot="1" x14ac:dyDescent="0.3">
      <c r="A3" s="41" t="s">
        <v>0</v>
      </c>
      <c r="B3" s="42" t="s">
        <v>1</v>
      </c>
      <c r="C3" s="42" t="s">
        <v>2</v>
      </c>
      <c r="D3" s="42" t="s">
        <v>3</v>
      </c>
      <c r="E3" s="42" t="s">
        <v>4</v>
      </c>
      <c r="F3" s="42" t="s">
        <v>61</v>
      </c>
      <c r="G3" s="42" t="s">
        <v>6</v>
      </c>
      <c r="H3" s="42" t="s">
        <v>7</v>
      </c>
      <c r="I3" s="42" t="s">
        <v>8</v>
      </c>
    </row>
    <row r="4" spans="1:9" ht="15.75" thickBot="1" x14ac:dyDescent="0.3">
      <c r="A4" s="6" t="s">
        <v>9</v>
      </c>
      <c r="B4" s="5"/>
      <c r="C4" s="5"/>
      <c r="D4" s="5"/>
      <c r="E4" s="5"/>
      <c r="F4" s="26"/>
      <c r="G4" s="5"/>
      <c r="H4" s="5"/>
      <c r="I4" s="5"/>
    </row>
    <row r="5" spans="1:9" ht="15.75" thickBot="1" x14ac:dyDescent="0.3">
      <c r="A5" s="6" t="s">
        <v>10</v>
      </c>
      <c r="B5" s="5"/>
      <c r="C5" s="5"/>
      <c r="D5" s="5"/>
      <c r="E5" s="5"/>
      <c r="F5" s="26"/>
      <c r="G5" s="5"/>
      <c r="H5" s="5"/>
      <c r="I5" s="5"/>
    </row>
    <row r="6" spans="1:9" ht="15.75" thickBot="1" x14ac:dyDescent="0.3">
      <c r="A6" s="6" t="s">
        <v>11</v>
      </c>
      <c r="B6" s="5"/>
      <c r="C6" s="5"/>
      <c r="D6" s="5"/>
      <c r="E6" s="5"/>
      <c r="F6" s="26"/>
      <c r="G6" s="5"/>
      <c r="H6" s="5"/>
      <c r="I6" s="5"/>
    </row>
    <row r="7" spans="1:9" ht="15.75" thickBot="1" x14ac:dyDescent="0.3">
      <c r="A7" s="6" t="s">
        <v>12</v>
      </c>
      <c r="B7" s="5"/>
      <c r="C7" s="5"/>
      <c r="D7" s="5"/>
      <c r="E7" s="5"/>
      <c r="F7" s="26"/>
      <c r="G7" s="5"/>
      <c r="H7" s="5"/>
      <c r="I7" s="5"/>
    </row>
    <row r="8" spans="1:9" ht="15.75" thickBot="1" x14ac:dyDescent="0.3">
      <c r="A8" s="6" t="s">
        <v>13</v>
      </c>
      <c r="B8" s="5"/>
      <c r="C8" s="5"/>
      <c r="D8" s="5"/>
      <c r="E8" s="5"/>
      <c r="F8" s="26"/>
      <c r="G8" s="5"/>
      <c r="H8" s="5"/>
      <c r="I8" s="5"/>
    </row>
    <row r="9" spans="1:9" ht="15.75" thickBot="1" x14ac:dyDescent="0.3">
      <c r="A9" s="6" t="s">
        <v>14</v>
      </c>
      <c r="B9" s="7"/>
      <c r="C9" s="7"/>
      <c r="D9" s="7"/>
      <c r="E9" s="7"/>
      <c r="F9" s="27"/>
      <c r="G9" s="7"/>
      <c r="H9" s="7"/>
      <c r="I9" s="7"/>
    </row>
    <row r="10" spans="1:9" ht="23.25" thickBot="1" x14ac:dyDescent="0.3">
      <c r="A10" s="6" t="s">
        <v>15</v>
      </c>
      <c r="B10" s="5"/>
      <c r="C10" s="5"/>
      <c r="D10" s="5"/>
      <c r="E10" s="5"/>
      <c r="F10" s="26"/>
      <c r="G10" s="5"/>
      <c r="H10" s="5"/>
      <c r="I10" s="5"/>
    </row>
    <row r="11" spans="1:9" ht="23.25" thickBot="1" x14ac:dyDescent="0.3">
      <c r="A11" s="6" t="s">
        <v>16</v>
      </c>
      <c r="B11" s="16"/>
      <c r="C11" s="16"/>
      <c r="D11" s="5"/>
      <c r="E11" s="16"/>
      <c r="F11" s="28"/>
      <c r="G11" s="16"/>
      <c r="H11" s="16"/>
      <c r="I11" s="16"/>
    </row>
    <row r="12" spans="1:9" ht="15.75" thickBot="1" x14ac:dyDescent="0.3">
      <c r="A12" s="6" t="s">
        <v>17</v>
      </c>
      <c r="B12" s="17"/>
      <c r="C12" s="17"/>
      <c r="D12" s="17"/>
      <c r="E12" s="17"/>
      <c r="F12" s="29"/>
      <c r="G12" s="17"/>
      <c r="H12" s="17"/>
      <c r="I12" s="17"/>
    </row>
    <row r="13" spans="1:9" ht="23.25" thickBot="1" x14ac:dyDescent="0.3">
      <c r="A13" s="6" t="s">
        <v>18</v>
      </c>
      <c r="B13" s="17"/>
      <c r="C13" s="17"/>
      <c r="D13" s="17"/>
      <c r="E13" s="17"/>
      <c r="F13" s="29"/>
      <c r="G13" s="17"/>
      <c r="H13" s="17"/>
      <c r="I13" s="17"/>
    </row>
    <row r="14" spans="1:9" ht="23.25" thickBot="1" x14ac:dyDescent="0.3">
      <c r="A14" s="6" t="s">
        <v>19</v>
      </c>
      <c r="B14" s="17"/>
      <c r="C14" s="17"/>
      <c r="D14" s="17"/>
      <c r="E14" s="17"/>
      <c r="F14" s="29"/>
      <c r="G14" s="17"/>
      <c r="H14" s="17"/>
      <c r="I14" s="17"/>
    </row>
    <row r="15" spans="1:9" ht="15.75" thickBot="1" x14ac:dyDescent="0.3">
      <c r="A15" s="6" t="s">
        <v>20</v>
      </c>
      <c r="B15" s="19"/>
      <c r="C15" s="19"/>
      <c r="D15" s="19"/>
      <c r="E15" s="19"/>
      <c r="F15" s="30"/>
      <c r="G15" s="19"/>
      <c r="H15" s="19"/>
      <c r="I15" s="19"/>
    </row>
    <row r="16" spans="1:9" ht="23.25" thickBot="1" x14ac:dyDescent="0.3">
      <c r="A16" s="6" t="s">
        <v>21</v>
      </c>
      <c r="B16" s="18"/>
      <c r="C16" s="18"/>
      <c r="D16" s="5"/>
      <c r="E16" s="18"/>
      <c r="F16" s="31"/>
      <c r="G16" s="18"/>
      <c r="H16" s="18"/>
      <c r="I16" s="18"/>
    </row>
    <row r="17" spans="1:9" ht="23.25" thickBot="1" x14ac:dyDescent="0.3">
      <c r="A17" s="6" t="s">
        <v>22</v>
      </c>
      <c r="B17" s="17"/>
      <c r="C17" s="17"/>
      <c r="D17" s="17"/>
      <c r="E17" s="17"/>
      <c r="F17" s="29"/>
      <c r="G17" s="17"/>
      <c r="H17" s="17"/>
      <c r="I17" s="17"/>
    </row>
    <row r="18" spans="1:9" ht="23.25" thickBot="1" x14ac:dyDescent="0.3">
      <c r="A18" s="6" t="s">
        <v>23</v>
      </c>
      <c r="B18" s="17"/>
      <c r="C18" s="17"/>
      <c r="D18" s="17"/>
      <c r="E18" s="17"/>
      <c r="F18" s="29"/>
      <c r="G18" s="17"/>
      <c r="H18" s="17"/>
      <c r="I18" s="17"/>
    </row>
    <row r="19" spans="1:9" ht="23.25" thickBot="1" x14ac:dyDescent="0.3">
      <c r="A19" s="6" t="s">
        <v>63</v>
      </c>
      <c r="B19" s="17"/>
      <c r="C19" s="17"/>
      <c r="D19" s="17"/>
      <c r="E19" s="17"/>
      <c r="F19" s="17"/>
      <c r="G19" s="17"/>
      <c r="H19" s="17"/>
      <c r="I19" s="17"/>
    </row>
    <row r="20" spans="1:9" ht="23.25" thickBot="1" x14ac:dyDescent="0.3">
      <c r="A20" s="6" t="s">
        <v>25</v>
      </c>
      <c r="B20" s="19"/>
      <c r="C20" s="19"/>
      <c r="D20" s="19"/>
      <c r="E20" s="19"/>
      <c r="F20" s="30"/>
      <c r="G20" s="19"/>
      <c r="H20" s="19"/>
      <c r="I20" s="19"/>
    </row>
    <row r="21" spans="1:9" ht="15.75" thickBot="1" x14ac:dyDescent="0.3">
      <c r="A21" s="6" t="s">
        <v>26</v>
      </c>
      <c r="B21" s="17"/>
      <c r="C21" s="17"/>
      <c r="D21" s="17"/>
      <c r="E21" s="17"/>
      <c r="F21" s="29"/>
      <c r="G21" s="17"/>
      <c r="H21" s="17"/>
      <c r="I21" s="17"/>
    </row>
    <row r="22" spans="1:9" ht="15.75" thickBot="1" x14ac:dyDescent="0.3">
      <c r="A22" s="43" t="s">
        <v>56</v>
      </c>
      <c r="B22" s="18"/>
      <c r="C22" s="18"/>
      <c r="D22" s="18"/>
      <c r="E22" s="18"/>
      <c r="F22" s="31"/>
      <c r="G22" s="18"/>
      <c r="H22" s="18"/>
      <c r="I22" s="18"/>
    </row>
    <row r="23" spans="1:9" ht="15.75" thickBot="1" x14ac:dyDescent="0.3">
      <c r="A23" s="6" t="s">
        <v>27</v>
      </c>
      <c r="B23" s="19"/>
      <c r="C23" s="19"/>
      <c r="D23" s="19"/>
      <c r="E23" s="19"/>
      <c r="F23" s="30"/>
      <c r="G23" s="19"/>
      <c r="H23" s="19"/>
      <c r="I23" s="19"/>
    </row>
    <row r="24" spans="1:9" ht="27.75" thickBot="1" x14ac:dyDescent="0.3">
      <c r="A24" s="20" t="s">
        <v>28</v>
      </c>
      <c r="B24" s="21"/>
      <c r="C24" s="21"/>
      <c r="D24" s="21"/>
      <c r="E24" s="21"/>
      <c r="F24" s="32"/>
      <c r="G24" s="21"/>
      <c r="H24" s="21"/>
      <c r="I24" s="2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</dc:creator>
  <cp:lastModifiedBy>BRUNO DESZCZ</cp:lastModifiedBy>
  <cp:lastPrinted>2025-01-26T17:17:28Z</cp:lastPrinted>
  <dcterms:created xsi:type="dcterms:W3CDTF">2016-01-18T09:26:17Z</dcterms:created>
  <dcterms:modified xsi:type="dcterms:W3CDTF">2025-01-26T17:18:19Z</dcterms:modified>
</cp:coreProperties>
</file>